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ustainability\1. Reporting\Sustainability Report\13-14 Report\"/>
    </mc:Choice>
  </mc:AlternateContent>
  <bookViews>
    <workbookView xWindow="0" yWindow="0" windowWidth="20490" windowHeight="7755"/>
  </bookViews>
  <sheets>
    <sheet name="Energy &amp; GHG" sheetId="1" r:id="rId1"/>
    <sheet name="Water" sheetId="5" r:id="rId2"/>
    <sheet name="Waste" sheetId="3" r:id="rId3"/>
    <sheet name="Biodiversity" sheetId="6" state="hidden" r:id="rId4"/>
    <sheet name="Workforce" sheetId="8" r:id="rId5"/>
    <sheet name="Community Investment" sheetId="9" r:id="rId6"/>
  </sheets>
  <definedNames>
    <definedName name="_xlnm.Print_Area" localSheetId="0">'Energy &amp; GHG'!$A$1:$L$36</definedName>
    <definedName name="_xlnm.Print_Area" localSheetId="2">Waste!$A$1:$F$11</definedName>
    <definedName name="_xlnm.Print_Area" localSheetId="1">Water!$A$1:$D$13</definedName>
    <definedName name="_xlnm.Print_Area" localSheetId="4">Workforce!$A$1:$K$70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8" l="1"/>
  <c r="B42" i="8"/>
  <c r="C29" i="8"/>
  <c r="B29" i="8"/>
  <c r="C21" i="8"/>
  <c r="B21" i="8"/>
  <c r="C8" i="8"/>
  <c r="B8" i="8"/>
  <c r="D3" i="3"/>
  <c r="D6" i="5" l="1"/>
  <c r="D12" i="5" l="1"/>
  <c r="D11" i="5"/>
  <c r="D30" i="1"/>
  <c r="D34" i="1"/>
  <c r="D35" i="1"/>
  <c r="D33" i="1"/>
  <c r="D31" i="1"/>
  <c r="D29" i="1"/>
</calcChain>
</file>

<file path=xl/sharedStrings.xml><?xml version="1.0" encoding="utf-8"?>
<sst xmlns="http://schemas.openxmlformats.org/spreadsheetml/2006/main" count="239" uniqueCount="133">
  <si>
    <t>Scope 1</t>
  </si>
  <si>
    <t>Natural gas</t>
  </si>
  <si>
    <t>Diesel</t>
  </si>
  <si>
    <t>Petrol</t>
  </si>
  <si>
    <t>LPG</t>
  </si>
  <si>
    <t>Kerosene</t>
  </si>
  <si>
    <t>Wood</t>
  </si>
  <si>
    <t>-</t>
  </si>
  <si>
    <t>Total Scope 1</t>
  </si>
  <si>
    <t>Scope 2</t>
  </si>
  <si>
    <t>Electricity</t>
  </si>
  <si>
    <t>Total scope 1 &amp; 2</t>
  </si>
  <si>
    <t>Scope 3</t>
  </si>
  <si>
    <t>Travel</t>
  </si>
  <si>
    <t>Waste</t>
  </si>
  <si>
    <t>Total Scope 3</t>
  </si>
  <si>
    <t>Total scope 1, 2 &amp; 3</t>
  </si>
  <si>
    <t>Emission (tCO2-e)</t>
  </si>
  <si>
    <t>Units</t>
  </si>
  <si>
    <t>Sub-total</t>
  </si>
  <si>
    <t>Gj</t>
  </si>
  <si>
    <t>kg</t>
  </si>
  <si>
    <t>L</t>
  </si>
  <si>
    <t xml:space="preserve">L </t>
  </si>
  <si>
    <t>kWh</t>
  </si>
  <si>
    <t>km</t>
  </si>
  <si>
    <t>T</t>
  </si>
  <si>
    <t>Retail</t>
  </si>
  <si>
    <t>Industrial</t>
  </si>
  <si>
    <t>Energy Intensity (GJ/m2)</t>
  </si>
  <si>
    <r>
      <t>Carbon Intensity (CO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</si>
  <si>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% imp from FY13</t>
  </si>
  <si>
    <t xml:space="preserve">Office </t>
  </si>
  <si>
    <t>Total Water Usage (kL)</t>
  </si>
  <si>
    <t>Total</t>
  </si>
  <si>
    <t>Non-potable (kL)</t>
  </si>
  <si>
    <t>Investment</t>
  </si>
  <si>
    <t>Development</t>
  </si>
  <si>
    <t>FY12</t>
  </si>
  <si>
    <t>FY13</t>
  </si>
  <si>
    <t>FY14</t>
  </si>
  <si>
    <t># sites owned next to high conservation value areas</t>
  </si>
  <si>
    <t>Land remediated and in need of remediation for the existing or intended land use, according to applicable legal designations.</t>
  </si>
  <si>
    <t># Habitats restored or protected</t>
  </si>
  <si>
    <t>Highland Reserve; Elizabeth Hills; Mossvale on Manly; Fletcher NSW</t>
  </si>
  <si>
    <t>Elizabeth point; Harold Park; Fletcher; Glenfield Stage 2 &amp; 3; ERA Chatswood; Rockbank; Googong.</t>
  </si>
  <si>
    <t>Travel Impacts</t>
  </si>
  <si>
    <t>Flight emissions</t>
  </si>
  <si>
    <t>Car hire emissions</t>
  </si>
  <si>
    <t>GHG Emission (tCO2-e)</t>
  </si>
  <si>
    <t>Tree planting Rhodes &amp; Jane Brook; Harold Park parkland.</t>
  </si>
  <si>
    <t>Km's</t>
  </si>
  <si>
    <t>No land remiated.</t>
  </si>
  <si>
    <t>Not reported</t>
  </si>
  <si>
    <t>% Change</t>
  </si>
  <si>
    <t>FY14 (tCO2-e)</t>
  </si>
  <si>
    <t>FY14 Data Source</t>
  </si>
  <si>
    <t>Figure 34.1</t>
  </si>
  <si>
    <t>Molly to include in GRI table (ROE - nothing for you here)</t>
  </si>
  <si>
    <t>Office &amp; Industrial</t>
  </si>
  <si>
    <r>
      <t>Water Intensity (kL/m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</t>
    </r>
  </si>
  <si>
    <t>Page 40 (Total Waste - tonnes)</t>
  </si>
  <si>
    <t>Financial Year</t>
  </si>
  <si>
    <t xml:space="preserve">Development </t>
  </si>
  <si>
    <t xml:space="preserve">Investment </t>
  </si>
  <si>
    <t>Prescribed</t>
  </si>
  <si>
    <t>Landfill</t>
  </si>
  <si>
    <t>Recycled</t>
  </si>
  <si>
    <t>Figure 70.1 Employment Type by Gender</t>
  </si>
  <si>
    <t>Casual</t>
  </si>
  <si>
    <t>Fixed term full-time</t>
  </si>
  <si>
    <t>Fixed term part-time</t>
  </si>
  <si>
    <t>Permanent full-time</t>
  </si>
  <si>
    <t>Permanent part-time</t>
  </si>
  <si>
    <t>Male</t>
  </si>
  <si>
    <t>Female</t>
  </si>
  <si>
    <t>Corporate Services</t>
  </si>
  <si>
    <t>Under 30 years</t>
  </si>
  <si>
    <t>30-50 years</t>
  </si>
  <si>
    <t>Over 50 years</t>
  </si>
  <si>
    <t>State</t>
  </si>
  <si>
    <t>Qld</t>
  </si>
  <si>
    <t>NSW</t>
  </si>
  <si>
    <t>Vic</t>
  </si>
  <si>
    <t>Queensland</t>
  </si>
  <si>
    <t>Victoria</t>
  </si>
  <si>
    <t>Western Australia</t>
  </si>
  <si>
    <t>Group</t>
  </si>
  <si>
    <t>WA</t>
  </si>
  <si>
    <t>Gender</t>
  </si>
  <si>
    <t>Absenteeism Rate</t>
  </si>
  <si>
    <t>Commenced parental leave</t>
  </si>
  <si>
    <t>Returned after leave</t>
  </si>
  <si>
    <t>Still employed after 12 months</t>
  </si>
  <si>
    <t>Return rate</t>
  </si>
  <si>
    <t>On collective</t>
  </si>
  <si>
    <t>Not on collective</t>
  </si>
  <si>
    <t>Mirvac Group</t>
  </si>
  <si>
    <t>Mirvac Board</t>
  </si>
  <si>
    <t>Mirvac Senior Executive Manager</t>
  </si>
  <si>
    <t>Figure 75.1 Staff breakdown average full-time equivalent salary</t>
  </si>
  <si>
    <t>Job level</t>
  </si>
  <si>
    <t xml:space="preserve">Male </t>
  </si>
  <si>
    <t>Entry/basic level</t>
  </si>
  <si>
    <t>Transition/intermediate</t>
  </si>
  <si>
    <t>Experience/proficient</t>
  </si>
  <si>
    <t>Specialist</t>
  </si>
  <si>
    <t>Expert/first level manager</t>
  </si>
  <si>
    <t>Senior manager</t>
  </si>
  <si>
    <t>Executive manager</t>
  </si>
  <si>
    <t>Page 40 (Waste by division %)</t>
  </si>
  <si>
    <t>Figure 33.1</t>
  </si>
  <si>
    <t>Figure 32.1</t>
  </si>
  <si>
    <t>Figure 55.1</t>
  </si>
  <si>
    <t>Figure 38.1</t>
  </si>
  <si>
    <t>Figure 38.2</t>
  </si>
  <si>
    <t>Figure 73.2 Voluntary Talent Turnover by Division</t>
  </si>
  <si>
    <t>Page 74 Gender Composition</t>
  </si>
  <si>
    <t>Female % of average male FTE salary</t>
  </si>
  <si>
    <t>Executive leadership team</t>
  </si>
  <si>
    <t>Refrigerants</t>
  </si>
  <si>
    <t>Figure 71.1 Workforce Breakdown</t>
  </si>
  <si>
    <t>Figure 71.2 Board of Directors by Age &amp; Gender</t>
  </si>
  <si>
    <t>Figure 71.3 Employment by region &amp; gender</t>
  </si>
  <si>
    <t>Figure 72.2 Absenteeism (%)</t>
  </si>
  <si>
    <t>Figure 73.1 Parental Leave Return</t>
  </si>
  <si>
    <t>Figure 73.3 Percentage on collective bargaining agreements</t>
  </si>
  <si>
    <t>Community Investment</t>
  </si>
  <si>
    <t>Community Investment ($million)</t>
  </si>
  <si>
    <t>Hours of support (hours)</t>
  </si>
  <si>
    <t>Value of staff time ($)</t>
  </si>
  <si>
    <t>Cash donations ($)</t>
  </si>
  <si>
    <t>Page 82 Community Investment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</si>
</sst>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&quot;$&quot;#,##0.000;[Red]\-&quot;$&quot;#,##0.000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86">
    <xf numFmtId="0" fontId="0" fillId="0" borderId="0" xfId="0"/>
    <xf numFmtId="0" fontId="0" fillId="2" borderId="1" xfId="0" applyFill="1" applyBorder="1"/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3" borderId="0" xfId="0" applyFont="1" applyFill="1" applyBorder="1"/>
    <xf numFmtId="3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/>
    <xf numFmtId="0" fontId="0" fillId="5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0" xfId="0" applyFont="1"/>
    <xf numFmtId="9" fontId="0" fillId="3" borderId="1" xfId="0" applyNumberForma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/>
    </xf>
    <xf numFmtId="0" fontId="8" fillId="0" borderId="0" xfId="0" applyFont="1"/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9" borderId="1" xfId="0" applyFont="1" applyFill="1" applyBorder="1"/>
    <xf numFmtId="3" fontId="2" fillId="9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8" borderId="0" xfId="0" applyFill="1"/>
    <xf numFmtId="3" fontId="6" fillId="8" borderId="1" xfId="0" applyNumberFormat="1" applyFont="1" applyFill="1" applyBorder="1" applyAlignment="1">
      <alignment horizontal="center" vertical="center"/>
    </xf>
    <xf numFmtId="0" fontId="2" fillId="9" borderId="2" xfId="0" applyFont="1" applyFill="1" applyBorder="1"/>
    <xf numFmtId="3" fontId="8" fillId="9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4" borderId="1" xfId="0" applyFill="1" applyBorder="1"/>
    <xf numFmtId="0" fontId="9" fillId="0" borderId="0" xfId="0" applyFont="1"/>
    <xf numFmtId="0" fontId="1" fillId="7" borderId="1" xfId="0" applyFont="1" applyFill="1" applyBorder="1"/>
    <xf numFmtId="0" fontId="0" fillId="9" borderId="1" xfId="0" applyFill="1" applyBorder="1"/>
    <xf numFmtId="3" fontId="2" fillId="8" borderId="1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9" fontId="6" fillId="3" borderId="4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9" fontId="6" fillId="3" borderId="7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0" fontId="3" fillId="7" borderId="0" xfId="0" applyFont="1" applyFill="1"/>
    <xf numFmtId="0" fontId="0" fillId="8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10" fontId="0" fillId="3" borderId="1" xfId="0" applyNumberFormat="1" applyFill="1" applyBorder="1"/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</cellXfs>
  <cellStyles count="2">
    <cellStyle name="Accent6 33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L16" sqref="L16"/>
    </sheetView>
  </sheetViews>
  <sheetFormatPr defaultRowHeight="15" x14ac:dyDescent="0.25"/>
  <cols>
    <col min="1" max="1" width="25" bestFit="1" customWidth="1"/>
    <col min="2" max="2" width="12" customWidth="1"/>
    <col min="3" max="3" width="9" bestFit="1" customWidth="1"/>
    <col min="4" max="4" width="13.28515625" bestFit="1" customWidth="1"/>
    <col min="6" max="6" width="14.140625" hidden="1" customWidth="1"/>
    <col min="7" max="8" width="0" hidden="1" customWidth="1"/>
    <col min="9" max="9" width="24.42578125" bestFit="1" customWidth="1"/>
    <col min="10" max="10" width="16.28515625" customWidth="1"/>
    <col min="11" max="11" width="20.7109375" customWidth="1"/>
    <col min="12" max="12" width="15.7109375" customWidth="1"/>
  </cols>
  <sheetData>
    <row r="1" spans="1:12" x14ac:dyDescent="0.25">
      <c r="A1" s="19" t="s">
        <v>111</v>
      </c>
      <c r="I1" s="19" t="s">
        <v>57</v>
      </c>
    </row>
    <row r="2" spans="1:12" ht="30.75" customHeight="1" x14ac:dyDescent="0.25">
      <c r="A2" s="30" t="s">
        <v>49</v>
      </c>
      <c r="B2" s="31" t="s">
        <v>38</v>
      </c>
      <c r="C2" s="31" t="s">
        <v>39</v>
      </c>
      <c r="D2" s="31" t="s">
        <v>40</v>
      </c>
      <c r="I2" s="30" t="s">
        <v>17</v>
      </c>
      <c r="J2" s="31" t="s">
        <v>55</v>
      </c>
      <c r="K2" s="31" t="s">
        <v>56</v>
      </c>
      <c r="L2" s="31" t="s">
        <v>18</v>
      </c>
    </row>
    <row r="3" spans="1:12" x14ac:dyDescent="0.25">
      <c r="A3" s="32" t="s">
        <v>0</v>
      </c>
      <c r="B3" s="33"/>
      <c r="C3" s="34"/>
      <c r="D3" s="33"/>
      <c r="I3" s="32" t="s">
        <v>0</v>
      </c>
      <c r="J3" s="45"/>
      <c r="K3" s="45"/>
      <c r="L3" s="45"/>
    </row>
    <row r="4" spans="1:12" x14ac:dyDescent="0.25">
      <c r="A4" s="37" t="s">
        <v>1</v>
      </c>
      <c r="B4" s="2">
        <v>7082</v>
      </c>
      <c r="C4" s="2">
        <v>2697</v>
      </c>
      <c r="D4" s="27">
        <v>7561</v>
      </c>
      <c r="I4" s="37" t="s">
        <v>1</v>
      </c>
      <c r="J4" s="2">
        <v>7560.8327236200012</v>
      </c>
      <c r="K4" s="2">
        <v>147298.514</v>
      </c>
      <c r="L4" s="3" t="s">
        <v>20</v>
      </c>
    </row>
    <row r="5" spans="1:12" x14ac:dyDescent="0.25">
      <c r="A5" s="37" t="s">
        <v>120</v>
      </c>
      <c r="B5" s="3">
        <v>788</v>
      </c>
      <c r="C5" s="2">
        <v>1383</v>
      </c>
      <c r="D5" s="27">
        <v>1283</v>
      </c>
      <c r="I5" s="37" t="s">
        <v>120</v>
      </c>
      <c r="J5" s="2">
        <v>1283.2840999999999</v>
      </c>
      <c r="K5" s="2">
        <v>12565.3</v>
      </c>
      <c r="L5" s="3" t="s">
        <v>21</v>
      </c>
    </row>
    <row r="6" spans="1:12" x14ac:dyDescent="0.25">
      <c r="A6" s="37" t="s">
        <v>2</v>
      </c>
      <c r="B6" s="3">
        <v>802</v>
      </c>
      <c r="C6" s="2">
        <v>2333</v>
      </c>
      <c r="D6" s="27">
        <v>2109</v>
      </c>
      <c r="I6" s="37" t="s">
        <v>2</v>
      </c>
      <c r="J6" s="2">
        <v>2109.1708329625412</v>
      </c>
      <c r="K6" s="2">
        <v>786095.16099999996</v>
      </c>
      <c r="L6" s="3" t="s">
        <v>22</v>
      </c>
    </row>
    <row r="7" spans="1:12" x14ac:dyDescent="0.25">
      <c r="A7" s="37" t="s">
        <v>3</v>
      </c>
      <c r="B7" s="3">
        <v>708</v>
      </c>
      <c r="C7" s="2">
        <v>646</v>
      </c>
      <c r="D7" s="27">
        <v>465</v>
      </c>
      <c r="I7" s="37" t="s">
        <v>3</v>
      </c>
      <c r="J7" s="2">
        <v>465.2465065399964</v>
      </c>
      <c r="K7" s="2">
        <v>202977.368894744</v>
      </c>
      <c r="L7" s="3" t="s">
        <v>22</v>
      </c>
    </row>
    <row r="8" spans="1:12" x14ac:dyDescent="0.25">
      <c r="A8" s="37" t="s">
        <v>4</v>
      </c>
      <c r="B8" s="3">
        <v>606</v>
      </c>
      <c r="C8" s="2">
        <v>7</v>
      </c>
      <c r="D8" s="27">
        <v>23</v>
      </c>
      <c r="I8" s="37" t="s">
        <v>4</v>
      </c>
      <c r="J8" s="2">
        <v>22.724957060000001</v>
      </c>
      <c r="K8" s="2">
        <v>14737</v>
      </c>
      <c r="L8" s="3" t="s">
        <v>22</v>
      </c>
    </row>
    <row r="9" spans="1:12" x14ac:dyDescent="0.25">
      <c r="A9" s="37" t="s">
        <v>5</v>
      </c>
      <c r="B9" s="3" t="s">
        <v>7</v>
      </c>
      <c r="C9" s="3" t="s">
        <v>7</v>
      </c>
      <c r="D9" s="27" t="s">
        <v>7</v>
      </c>
      <c r="I9" s="37" t="s">
        <v>5</v>
      </c>
      <c r="J9" s="2" t="s">
        <v>7</v>
      </c>
      <c r="K9" s="2" t="s">
        <v>7</v>
      </c>
      <c r="L9" s="3" t="s">
        <v>23</v>
      </c>
    </row>
    <row r="10" spans="1:12" x14ac:dyDescent="0.25">
      <c r="A10" s="37" t="s">
        <v>6</v>
      </c>
      <c r="B10" s="3" t="s">
        <v>7</v>
      </c>
      <c r="C10" s="3" t="s">
        <v>7</v>
      </c>
      <c r="D10" s="27" t="s">
        <v>7</v>
      </c>
      <c r="I10" s="37" t="s">
        <v>6</v>
      </c>
      <c r="J10" s="2" t="s">
        <v>7</v>
      </c>
      <c r="K10" s="2" t="s">
        <v>7</v>
      </c>
      <c r="L10" s="3" t="s">
        <v>21</v>
      </c>
    </row>
    <row r="11" spans="1:12" x14ac:dyDescent="0.25">
      <c r="A11" s="37" t="s">
        <v>8</v>
      </c>
      <c r="B11" s="38">
        <v>9987</v>
      </c>
      <c r="C11" s="38">
        <v>7066</v>
      </c>
      <c r="D11" s="38">
        <v>11441</v>
      </c>
      <c r="I11" s="47" t="s">
        <v>19</v>
      </c>
      <c r="J11" s="48">
        <v>11441.259120182538</v>
      </c>
      <c r="K11" s="48"/>
      <c r="L11" s="38"/>
    </row>
    <row r="12" spans="1:12" x14ac:dyDescent="0.25">
      <c r="A12" s="32" t="s">
        <v>9</v>
      </c>
      <c r="B12" s="33"/>
      <c r="C12" s="34"/>
      <c r="D12" s="35"/>
      <c r="I12" s="32" t="s">
        <v>9</v>
      </c>
      <c r="J12" s="46"/>
      <c r="K12" s="35"/>
      <c r="L12" s="33"/>
    </row>
    <row r="13" spans="1:12" x14ac:dyDescent="0.25">
      <c r="A13" s="37" t="s">
        <v>10</v>
      </c>
      <c r="B13" s="2">
        <v>145228</v>
      </c>
      <c r="C13" s="3">
        <v>71426</v>
      </c>
      <c r="D13" s="27">
        <v>69202</v>
      </c>
      <c r="I13" s="37" t="s">
        <v>10</v>
      </c>
      <c r="J13" s="27">
        <v>69202</v>
      </c>
      <c r="K13" s="2">
        <v>75445658</v>
      </c>
      <c r="L13" s="2" t="s">
        <v>24</v>
      </c>
    </row>
    <row r="14" spans="1:12" x14ac:dyDescent="0.25">
      <c r="A14" s="37" t="s">
        <v>11</v>
      </c>
      <c r="B14" s="38">
        <v>155215</v>
      </c>
      <c r="C14" s="38">
        <v>78492</v>
      </c>
      <c r="D14" s="38">
        <v>80643</v>
      </c>
      <c r="I14" s="37" t="s">
        <v>11</v>
      </c>
      <c r="J14" s="48">
        <v>80643.259120182542</v>
      </c>
      <c r="K14" s="48"/>
      <c r="L14" s="38"/>
    </row>
    <row r="15" spans="1:12" x14ac:dyDescent="0.25">
      <c r="A15" s="36" t="s">
        <v>12</v>
      </c>
      <c r="B15" s="33"/>
      <c r="C15" s="34"/>
      <c r="D15" s="35"/>
      <c r="I15" s="36" t="s">
        <v>12</v>
      </c>
      <c r="J15" s="46"/>
      <c r="K15" s="35"/>
      <c r="L15" s="33"/>
    </row>
    <row r="16" spans="1:12" x14ac:dyDescent="0.25">
      <c r="A16" s="37" t="s">
        <v>1</v>
      </c>
      <c r="B16" s="2">
        <v>1327</v>
      </c>
      <c r="C16" s="2">
        <v>471</v>
      </c>
      <c r="D16" s="27">
        <v>1613.1420154000002</v>
      </c>
      <c r="I16" s="37" t="s">
        <v>1</v>
      </c>
      <c r="J16" s="27">
        <v>1613.1420154000002</v>
      </c>
      <c r="K16" s="27">
        <v>147298.514</v>
      </c>
      <c r="L16" s="2" t="s">
        <v>20</v>
      </c>
    </row>
    <row r="17" spans="1:12" x14ac:dyDescent="0.25">
      <c r="A17" s="37" t="s">
        <v>10</v>
      </c>
      <c r="B17" s="2">
        <v>23020</v>
      </c>
      <c r="C17" s="2">
        <v>12542</v>
      </c>
      <c r="D17" s="27">
        <v>12620</v>
      </c>
      <c r="I17" s="37" t="s">
        <v>10</v>
      </c>
      <c r="J17" s="27">
        <v>12620</v>
      </c>
      <c r="K17" s="27">
        <v>75445658</v>
      </c>
      <c r="L17" s="2" t="s">
        <v>24</v>
      </c>
    </row>
    <row r="18" spans="1:12" x14ac:dyDescent="0.25">
      <c r="A18" s="37" t="s">
        <v>13</v>
      </c>
      <c r="B18" s="2">
        <v>2795</v>
      </c>
      <c r="C18" s="2">
        <v>2812</v>
      </c>
      <c r="D18" s="27">
        <v>2977.5898060221407</v>
      </c>
      <c r="I18" s="37" t="s">
        <v>13</v>
      </c>
      <c r="J18" s="27">
        <v>2977.5898060221407</v>
      </c>
      <c r="K18" s="27">
        <v>11023719.081600936</v>
      </c>
      <c r="L18" s="2" t="s">
        <v>25</v>
      </c>
    </row>
    <row r="19" spans="1:12" x14ac:dyDescent="0.25">
      <c r="A19" s="37" t="s">
        <v>14</v>
      </c>
      <c r="B19" s="2">
        <v>15243</v>
      </c>
      <c r="C19" s="2">
        <v>9915</v>
      </c>
      <c r="D19" s="27">
        <v>10622.1265</v>
      </c>
      <c r="I19" s="37" t="s">
        <v>14</v>
      </c>
      <c r="J19" s="27">
        <v>10622.1265</v>
      </c>
      <c r="K19" s="27">
        <v>10476.755000000005</v>
      </c>
      <c r="L19" s="2" t="s">
        <v>26</v>
      </c>
    </row>
    <row r="20" spans="1:12" x14ac:dyDescent="0.25">
      <c r="A20" s="37" t="s">
        <v>2</v>
      </c>
      <c r="B20" s="2">
        <v>61</v>
      </c>
      <c r="C20" s="2">
        <v>178</v>
      </c>
      <c r="D20" s="27">
        <v>160.79929283737988</v>
      </c>
      <c r="F20" s="18"/>
      <c r="I20" s="37" t="s">
        <v>2</v>
      </c>
      <c r="J20" s="27">
        <v>160.79929283737988</v>
      </c>
      <c r="K20" s="27">
        <v>786095.16099999996</v>
      </c>
      <c r="L20" s="2" t="s">
        <v>22</v>
      </c>
    </row>
    <row r="21" spans="1:12" x14ac:dyDescent="0.25">
      <c r="A21" s="37" t="s">
        <v>3</v>
      </c>
      <c r="B21" s="2">
        <v>56</v>
      </c>
      <c r="C21" s="2">
        <v>51</v>
      </c>
      <c r="D21" s="27">
        <v>36.791677885861297</v>
      </c>
      <c r="I21" s="37" t="s">
        <v>3</v>
      </c>
      <c r="J21" s="27">
        <v>36.791677885861297</v>
      </c>
      <c r="K21" s="27">
        <v>202977.368894744</v>
      </c>
      <c r="L21" s="2" t="s">
        <v>22</v>
      </c>
    </row>
    <row r="22" spans="1:12" x14ac:dyDescent="0.25">
      <c r="A22" s="37" t="s">
        <v>4</v>
      </c>
      <c r="B22" s="2">
        <v>51</v>
      </c>
      <c r="C22" s="2">
        <v>1</v>
      </c>
      <c r="D22" s="27">
        <v>1.9247213138072847</v>
      </c>
      <c r="I22" s="37" t="s">
        <v>4</v>
      </c>
      <c r="J22" s="27">
        <v>1.9247213138072847</v>
      </c>
      <c r="K22" s="27">
        <v>14737</v>
      </c>
      <c r="L22" s="2" t="s">
        <v>22</v>
      </c>
    </row>
    <row r="23" spans="1:12" x14ac:dyDescent="0.25">
      <c r="A23" s="37" t="s">
        <v>5</v>
      </c>
      <c r="B23" s="2" t="s">
        <v>7</v>
      </c>
      <c r="C23" s="2" t="s">
        <v>7</v>
      </c>
      <c r="D23" s="26"/>
      <c r="I23" s="37" t="s">
        <v>5</v>
      </c>
      <c r="J23" s="27">
        <v>0</v>
      </c>
      <c r="K23" s="27">
        <v>0</v>
      </c>
      <c r="L23" s="2" t="s">
        <v>7</v>
      </c>
    </row>
    <row r="24" spans="1:12" x14ac:dyDescent="0.25">
      <c r="A24" s="37" t="s">
        <v>15</v>
      </c>
      <c r="B24" s="4">
        <v>42553</v>
      </c>
      <c r="C24" s="4">
        <v>25970</v>
      </c>
      <c r="D24" s="4">
        <v>28032</v>
      </c>
      <c r="I24" s="37" t="s">
        <v>15</v>
      </c>
      <c r="J24" s="38">
        <v>28032.37401345919</v>
      </c>
      <c r="K24" s="38"/>
      <c r="L24" s="38"/>
    </row>
    <row r="25" spans="1:12" x14ac:dyDescent="0.25">
      <c r="A25" s="36" t="s">
        <v>16</v>
      </c>
      <c r="B25" s="39">
        <v>197767</v>
      </c>
      <c r="C25" s="39">
        <v>104462</v>
      </c>
      <c r="D25" s="40">
        <v>108675</v>
      </c>
      <c r="I25" s="36" t="s">
        <v>16</v>
      </c>
      <c r="J25" s="39">
        <v>108675.63313364174</v>
      </c>
      <c r="K25" s="39"/>
      <c r="L25" s="39"/>
    </row>
    <row r="26" spans="1:12" s="18" customFormat="1" x14ac:dyDescent="0.25">
      <c r="A26" s="15"/>
      <c r="B26" s="16"/>
      <c r="C26" s="16"/>
      <c r="D26" s="17"/>
      <c r="I26" s="15"/>
      <c r="J26" s="16"/>
      <c r="K26" s="16"/>
      <c r="L26" s="16"/>
    </row>
    <row r="27" spans="1:12" x14ac:dyDescent="0.25">
      <c r="A27" s="19" t="s">
        <v>112</v>
      </c>
    </row>
    <row r="28" spans="1:12" x14ac:dyDescent="0.25">
      <c r="A28" s="36" t="s">
        <v>29</v>
      </c>
      <c r="B28" s="41" t="s">
        <v>39</v>
      </c>
      <c r="C28" s="41" t="s">
        <v>40</v>
      </c>
      <c r="D28" s="42" t="s">
        <v>54</v>
      </c>
      <c r="I28" s="29" t="s">
        <v>113</v>
      </c>
    </row>
    <row r="29" spans="1:12" ht="30" x14ac:dyDescent="0.25">
      <c r="A29" s="37" t="s">
        <v>59</v>
      </c>
      <c r="B29" s="11">
        <v>0.30923669080631161</v>
      </c>
      <c r="C29" s="11">
        <v>0.39021913422964383</v>
      </c>
      <c r="D29" s="22">
        <f>C29/B29-1</f>
        <v>0.26187850869887574</v>
      </c>
      <c r="I29" s="49" t="s">
        <v>46</v>
      </c>
      <c r="J29" s="50" t="s">
        <v>49</v>
      </c>
      <c r="K29" s="50" t="s">
        <v>51</v>
      </c>
    </row>
    <row r="30" spans="1:12" hidden="1" x14ac:dyDescent="0.25">
      <c r="A30" s="37" t="s">
        <v>28</v>
      </c>
      <c r="B30" s="11">
        <v>0.1717456647398844</v>
      </c>
      <c r="C30" s="11">
        <v>0.16420809248554913</v>
      </c>
      <c r="D30" s="22">
        <f>C30/B30-1</f>
        <v>-4.3887991383952607E-2</v>
      </c>
      <c r="I30" s="51" t="s">
        <v>47</v>
      </c>
      <c r="J30" s="13">
        <v>2952</v>
      </c>
      <c r="K30" s="13">
        <v>10890471</v>
      </c>
    </row>
    <row r="31" spans="1:12" x14ac:dyDescent="0.25">
      <c r="A31" s="37" t="s">
        <v>27</v>
      </c>
      <c r="B31" s="11">
        <v>0.4423856788182009</v>
      </c>
      <c r="C31" s="11">
        <v>0.44149477129137688</v>
      </c>
      <c r="D31" s="22">
        <f t="shared" ref="D31" si="0">C31/B31-1</f>
        <v>-2.0138706325304456E-3</v>
      </c>
      <c r="I31" s="51" t="s">
        <v>47</v>
      </c>
      <c r="J31" s="13">
        <v>2952</v>
      </c>
      <c r="K31" s="27">
        <v>10890471</v>
      </c>
    </row>
    <row r="32" spans="1:12" ht="18.75" x14ac:dyDescent="0.35">
      <c r="A32" s="36" t="s">
        <v>30</v>
      </c>
      <c r="B32" s="43"/>
      <c r="C32" s="43"/>
      <c r="D32" s="44"/>
      <c r="I32" s="51" t="s">
        <v>48</v>
      </c>
      <c r="J32" s="14">
        <v>25.2</v>
      </c>
      <c r="K32" s="12" t="s">
        <v>7</v>
      </c>
    </row>
    <row r="33" spans="1:12" x14ac:dyDescent="0.25">
      <c r="A33" s="37" t="s">
        <v>59</v>
      </c>
      <c r="B33" s="10">
        <v>68.736871577918393</v>
      </c>
      <c r="C33" s="10">
        <v>56.586625119707719</v>
      </c>
      <c r="D33" s="22">
        <f>C33/B33-1</f>
        <v>-0.17676461234400898</v>
      </c>
      <c r="I33" s="52"/>
      <c r="J33" s="52"/>
      <c r="K33" s="52"/>
      <c r="L33" s="52"/>
    </row>
    <row r="34" spans="1:12" hidden="1" x14ac:dyDescent="0.25">
      <c r="A34" s="37" t="s">
        <v>28</v>
      </c>
      <c r="B34" s="10">
        <v>41.98843930635838</v>
      </c>
      <c r="C34" s="10">
        <v>39.690173410404633</v>
      </c>
      <c r="D34" s="22">
        <f>C34/B34-1</f>
        <v>-5.4735682819383014E-2</v>
      </c>
    </row>
    <row r="35" spans="1:12" x14ac:dyDescent="0.25">
      <c r="A35" s="37" t="s">
        <v>27</v>
      </c>
      <c r="B35" s="10">
        <v>103.78498173236697</v>
      </c>
      <c r="C35" s="10">
        <v>100.97279497677421</v>
      </c>
      <c r="D35" s="22">
        <f t="shared" ref="D35" si="1">C35/B35-1</f>
        <v>-2.7096278369491134E-2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sqref="A1:C5"/>
    </sheetView>
  </sheetViews>
  <sheetFormatPr defaultRowHeight="15" x14ac:dyDescent="0.25"/>
  <cols>
    <col min="1" max="1" width="22.28515625" bestFit="1" customWidth="1"/>
    <col min="2" max="2" width="10.140625" customWidth="1"/>
    <col min="3" max="3" width="10" customWidth="1"/>
    <col min="4" max="4" width="11.140625" bestFit="1" customWidth="1"/>
    <col min="6" max="6" width="12.28515625" customWidth="1"/>
  </cols>
  <sheetData>
    <row r="1" spans="1:4" x14ac:dyDescent="0.25">
      <c r="A1" s="19" t="s">
        <v>114</v>
      </c>
    </row>
    <row r="2" spans="1:4" x14ac:dyDescent="0.25">
      <c r="A2" s="53" t="s">
        <v>33</v>
      </c>
      <c r="B2" s="49" t="s">
        <v>38</v>
      </c>
      <c r="C2" s="49" t="s">
        <v>39</v>
      </c>
      <c r="D2" s="49" t="s">
        <v>40</v>
      </c>
    </row>
    <row r="3" spans="1:4" x14ac:dyDescent="0.25">
      <c r="A3" s="54" t="s">
        <v>27</v>
      </c>
      <c r="B3" s="5">
        <v>516391</v>
      </c>
      <c r="C3" s="5">
        <v>492216</v>
      </c>
      <c r="D3" s="5">
        <v>462937.2</v>
      </c>
    </row>
    <row r="4" spans="1:4" x14ac:dyDescent="0.25">
      <c r="A4" s="54" t="s">
        <v>32</v>
      </c>
      <c r="B4" s="5">
        <v>355186</v>
      </c>
      <c r="C4" s="5">
        <v>341248</v>
      </c>
      <c r="D4" s="5">
        <v>412151</v>
      </c>
    </row>
    <row r="5" spans="1:4" x14ac:dyDescent="0.25">
      <c r="A5" s="54" t="s">
        <v>28</v>
      </c>
      <c r="B5" s="5">
        <v>7824</v>
      </c>
      <c r="C5" s="5">
        <v>8349</v>
      </c>
      <c r="D5" s="5">
        <v>7924</v>
      </c>
    </row>
    <row r="6" spans="1:4" x14ac:dyDescent="0.25">
      <c r="A6" s="36" t="s">
        <v>34</v>
      </c>
      <c r="B6" s="55">
        <v>879401</v>
      </c>
      <c r="C6" s="55">
        <v>841813</v>
      </c>
      <c r="D6" s="55">
        <f>SUM(D3:D5)</f>
        <v>883012.2</v>
      </c>
    </row>
    <row r="7" spans="1:4" x14ac:dyDescent="0.25">
      <c r="A7" s="37" t="s">
        <v>35</v>
      </c>
      <c r="B7" s="20"/>
      <c r="C7" s="23"/>
      <c r="D7" s="23">
        <v>23022</v>
      </c>
    </row>
    <row r="9" spans="1:4" x14ac:dyDescent="0.25">
      <c r="A9" s="19" t="s">
        <v>115</v>
      </c>
    </row>
    <row r="10" spans="1:4" ht="30" x14ac:dyDescent="0.25">
      <c r="A10" s="53" t="s">
        <v>60</v>
      </c>
      <c r="B10" s="56" t="s">
        <v>39</v>
      </c>
      <c r="C10" s="56" t="s">
        <v>40</v>
      </c>
      <c r="D10" s="57" t="s">
        <v>31</v>
      </c>
    </row>
    <row r="11" spans="1:4" x14ac:dyDescent="0.25">
      <c r="A11" s="37" t="s">
        <v>59</v>
      </c>
      <c r="B11" s="10">
        <v>704.96636656198632</v>
      </c>
      <c r="C11" s="10">
        <v>655.30520002799392</v>
      </c>
      <c r="D11" s="22">
        <f>C11/B11-1</f>
        <v>-7.0444731677317241E-2</v>
      </c>
    </row>
    <row r="12" spans="1:4" x14ac:dyDescent="0.25">
      <c r="A12" s="37" t="s">
        <v>27</v>
      </c>
      <c r="B12" s="10">
        <v>1325.4199361277015</v>
      </c>
      <c r="C12" s="10">
        <v>1238.6065064524782</v>
      </c>
      <c r="D12" s="22">
        <f t="shared" ref="D12" si="0">C12/B12-1</f>
        <v>-6.5498810836401189E-2</v>
      </c>
    </row>
  </sheetData>
  <conditionalFormatting sqref="D11:D12">
    <cfRule type="cellIs" dxfId="1" priority="3" operator="lessThan">
      <formula>0</formula>
    </cfRule>
    <cfRule type="cellIs" dxfId="0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A18" sqref="A18"/>
    </sheetView>
  </sheetViews>
  <sheetFormatPr defaultRowHeight="15" x14ac:dyDescent="0.25"/>
  <cols>
    <col min="1" max="1" width="14.85546875" customWidth="1"/>
    <col min="2" max="2" width="11.140625" bestFit="1" customWidth="1"/>
    <col min="3" max="3" width="13.28515625" bestFit="1" customWidth="1"/>
    <col min="4" max="4" width="11.42578125" customWidth="1"/>
    <col min="5" max="5" width="10.5703125" customWidth="1"/>
    <col min="6" max="6" width="13.140625" customWidth="1"/>
    <col min="7" max="7" width="9.5703125" bestFit="1" customWidth="1"/>
    <col min="8" max="8" width="14" customWidth="1"/>
    <col min="9" max="9" width="9.28515625" customWidth="1"/>
    <col min="10" max="10" width="10.85546875" customWidth="1"/>
    <col min="11" max="11" width="12.42578125" bestFit="1" customWidth="1"/>
  </cols>
  <sheetData>
    <row r="1" spans="1:6" x14ac:dyDescent="0.25">
      <c r="A1" s="19" t="s">
        <v>61</v>
      </c>
      <c r="C1" s="24"/>
    </row>
    <row r="2" spans="1:6" x14ac:dyDescent="0.25">
      <c r="A2" s="53" t="s">
        <v>62</v>
      </c>
      <c r="B2" s="49" t="s">
        <v>36</v>
      </c>
      <c r="C2" s="49" t="s">
        <v>37</v>
      </c>
      <c r="D2" s="49" t="s">
        <v>34</v>
      </c>
    </row>
    <row r="3" spans="1:6" x14ac:dyDescent="0.25">
      <c r="A3" s="54" t="s">
        <v>38</v>
      </c>
      <c r="B3" s="76">
        <v>12970</v>
      </c>
      <c r="C3" s="76">
        <v>17829</v>
      </c>
      <c r="D3" s="76">
        <f>B3+C3</f>
        <v>30799</v>
      </c>
    </row>
    <row r="4" spans="1:6" x14ac:dyDescent="0.25">
      <c r="A4" s="54" t="s">
        <v>39</v>
      </c>
      <c r="B4" s="76">
        <v>12833</v>
      </c>
      <c r="C4" s="76">
        <v>35565</v>
      </c>
      <c r="D4" s="76">
        <v>48398</v>
      </c>
    </row>
    <row r="5" spans="1:6" x14ac:dyDescent="0.25">
      <c r="A5" s="54" t="s">
        <v>40</v>
      </c>
      <c r="B5" s="76">
        <v>15429</v>
      </c>
      <c r="C5" s="76">
        <v>44082</v>
      </c>
      <c r="D5" s="76">
        <v>59511</v>
      </c>
    </row>
    <row r="7" spans="1:6" x14ac:dyDescent="0.25">
      <c r="A7" s="19" t="s">
        <v>110</v>
      </c>
    </row>
    <row r="8" spans="1:6" ht="15" customHeight="1" x14ac:dyDescent="0.25">
      <c r="A8" s="77" t="s">
        <v>63</v>
      </c>
      <c r="B8" s="78"/>
      <c r="C8" s="79"/>
      <c r="D8" s="77" t="s">
        <v>64</v>
      </c>
      <c r="E8" s="78"/>
      <c r="F8" s="79"/>
    </row>
    <row r="9" spans="1:6" x14ac:dyDescent="0.25">
      <c r="A9" s="62" t="s">
        <v>67</v>
      </c>
      <c r="B9" s="64" t="s">
        <v>66</v>
      </c>
      <c r="C9" s="63" t="s">
        <v>65</v>
      </c>
      <c r="D9" s="65" t="s">
        <v>67</v>
      </c>
      <c r="E9" s="67" t="s">
        <v>66</v>
      </c>
      <c r="F9" s="66" t="s">
        <v>65</v>
      </c>
    </row>
    <row r="10" spans="1:6" x14ac:dyDescent="0.25">
      <c r="A10" s="68">
        <v>0.96</v>
      </c>
      <c r="B10" s="61">
        <v>0.02</v>
      </c>
      <c r="C10" s="59">
        <v>0.02</v>
      </c>
      <c r="D10" s="60">
        <v>0.39</v>
      </c>
      <c r="E10" s="61">
        <v>0.61</v>
      </c>
      <c r="F10" s="59">
        <v>0</v>
      </c>
    </row>
  </sheetData>
  <mergeCells count="2">
    <mergeCell ref="A8:C8"/>
    <mergeCell ref="D8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workbookViewId="0">
      <selection activeCell="H10" sqref="H10"/>
    </sheetView>
  </sheetViews>
  <sheetFormatPr defaultRowHeight="15" x14ac:dyDescent="0.25"/>
  <cols>
    <col min="2" max="2" width="36.42578125" customWidth="1"/>
    <col min="3" max="3" width="8.140625" customWidth="1"/>
    <col min="4" max="4" width="20" customWidth="1"/>
    <col min="5" max="5" width="8.7109375" customWidth="1"/>
    <col min="6" max="6" width="20.28515625" customWidth="1"/>
    <col min="7" max="7" width="40.42578125" customWidth="1"/>
  </cols>
  <sheetData>
    <row r="1" spans="2:7" x14ac:dyDescent="0.25">
      <c r="B1" s="1"/>
      <c r="C1" s="80">
        <v>2013</v>
      </c>
      <c r="D1" s="81"/>
      <c r="E1" s="80">
        <v>2014</v>
      </c>
      <c r="F1" s="81"/>
      <c r="G1" s="24" t="s">
        <v>58</v>
      </c>
    </row>
    <row r="2" spans="2:7" ht="30" x14ac:dyDescent="0.25">
      <c r="B2" s="7" t="s">
        <v>41</v>
      </c>
      <c r="C2" s="3">
        <v>0</v>
      </c>
      <c r="D2" s="3"/>
      <c r="E2" s="3">
        <v>0</v>
      </c>
      <c r="F2" s="3"/>
    </row>
    <row r="3" spans="2:7" ht="60" x14ac:dyDescent="0.25">
      <c r="B3" s="7" t="s">
        <v>43</v>
      </c>
      <c r="C3" s="3">
        <v>4</v>
      </c>
      <c r="D3" s="9" t="s">
        <v>44</v>
      </c>
      <c r="E3" s="3" t="s">
        <v>53</v>
      </c>
      <c r="F3" s="8" t="s">
        <v>50</v>
      </c>
    </row>
    <row r="4" spans="2:7" ht="90" x14ac:dyDescent="0.25">
      <c r="B4" s="7" t="s">
        <v>42</v>
      </c>
      <c r="C4" s="3"/>
      <c r="D4" s="8" t="s">
        <v>45</v>
      </c>
      <c r="E4" s="3">
        <v>0</v>
      </c>
      <c r="F4" s="3" t="s">
        <v>52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>
      <selection activeCell="D54" sqref="D54"/>
    </sheetView>
  </sheetViews>
  <sheetFormatPr defaultRowHeight="15" x14ac:dyDescent="0.25"/>
  <cols>
    <col min="1" max="1" width="30" customWidth="1"/>
    <col min="2" max="2" width="7.5703125" bestFit="1" customWidth="1"/>
    <col min="3" max="3" width="6.140625" bestFit="1" customWidth="1"/>
    <col min="4" max="4" width="14.140625" customWidth="1"/>
    <col min="5" max="5" width="6.140625" bestFit="1" customWidth="1"/>
    <col min="6" max="6" width="7.5703125" bestFit="1" customWidth="1"/>
    <col min="7" max="7" width="6.140625" bestFit="1" customWidth="1"/>
    <col min="8" max="8" width="7.5703125" bestFit="1" customWidth="1"/>
    <col min="9" max="9" width="6.140625" bestFit="1" customWidth="1"/>
    <col min="10" max="10" width="7.5703125" bestFit="1" customWidth="1"/>
    <col min="11" max="11" width="6.140625" bestFit="1" customWidth="1"/>
  </cols>
  <sheetData>
    <row r="1" spans="1:3" x14ac:dyDescent="0.25">
      <c r="A1" s="19" t="s">
        <v>68</v>
      </c>
    </row>
    <row r="2" spans="1:3" x14ac:dyDescent="0.25">
      <c r="A2" s="53"/>
      <c r="B2" s="71" t="s">
        <v>75</v>
      </c>
      <c r="C2" s="71" t="s">
        <v>74</v>
      </c>
    </row>
    <row r="3" spans="1:3" x14ac:dyDescent="0.25">
      <c r="A3" s="54" t="s">
        <v>69</v>
      </c>
      <c r="B3" s="6">
        <v>50</v>
      </c>
      <c r="C3" s="6">
        <v>19</v>
      </c>
    </row>
    <row r="4" spans="1:3" x14ac:dyDescent="0.25">
      <c r="A4" s="54" t="s">
        <v>70</v>
      </c>
      <c r="B4" s="6">
        <v>22</v>
      </c>
      <c r="C4" s="6">
        <v>24</v>
      </c>
    </row>
    <row r="5" spans="1:3" x14ac:dyDescent="0.25">
      <c r="A5" s="54" t="s">
        <v>71</v>
      </c>
      <c r="B5" s="6">
        <v>5</v>
      </c>
      <c r="C5" s="6">
        <v>2</v>
      </c>
    </row>
    <row r="6" spans="1:3" x14ac:dyDescent="0.25">
      <c r="A6" s="54" t="s">
        <v>72</v>
      </c>
      <c r="B6" s="6">
        <v>373</v>
      </c>
      <c r="C6" s="6">
        <v>730</v>
      </c>
    </row>
    <row r="7" spans="1:3" x14ac:dyDescent="0.25">
      <c r="A7" s="54" t="s">
        <v>73</v>
      </c>
      <c r="B7" s="6">
        <v>50</v>
      </c>
      <c r="C7" s="6">
        <v>6</v>
      </c>
    </row>
    <row r="8" spans="1:3" x14ac:dyDescent="0.25">
      <c r="A8" s="58" t="s">
        <v>34</v>
      </c>
      <c r="B8" s="70">
        <f>SUM(B3:B7)</f>
        <v>500</v>
      </c>
      <c r="C8" s="70">
        <f>SUM(C3:C7)</f>
        <v>781</v>
      </c>
    </row>
    <row r="10" spans="1:3" x14ac:dyDescent="0.25">
      <c r="A10" s="19" t="s">
        <v>121</v>
      </c>
    </row>
    <row r="11" spans="1:3" x14ac:dyDescent="0.25">
      <c r="A11" s="53"/>
      <c r="B11" s="71" t="s">
        <v>75</v>
      </c>
      <c r="C11" s="71" t="s">
        <v>74</v>
      </c>
    </row>
    <row r="12" spans="1:3" x14ac:dyDescent="0.25">
      <c r="A12" s="54" t="s">
        <v>37</v>
      </c>
      <c r="B12" s="6">
        <v>246</v>
      </c>
      <c r="C12" s="6">
        <v>551</v>
      </c>
    </row>
    <row r="13" spans="1:3" x14ac:dyDescent="0.25">
      <c r="A13" s="54" t="s">
        <v>64</v>
      </c>
      <c r="B13" s="6">
        <v>160</v>
      </c>
      <c r="C13" s="6">
        <v>145</v>
      </c>
    </row>
    <row r="14" spans="1:3" x14ac:dyDescent="0.25">
      <c r="A14" s="54" t="s">
        <v>76</v>
      </c>
      <c r="B14" s="6">
        <v>92</v>
      </c>
      <c r="C14" s="6">
        <v>79</v>
      </c>
    </row>
    <row r="16" spans="1:3" x14ac:dyDescent="0.25">
      <c r="A16" s="19" t="s">
        <v>122</v>
      </c>
    </row>
    <row r="17" spans="1:11" x14ac:dyDescent="0.25">
      <c r="A17" s="53"/>
      <c r="B17" s="71" t="s">
        <v>75</v>
      </c>
      <c r="C17" s="71" t="s">
        <v>74</v>
      </c>
    </row>
    <row r="18" spans="1:11" x14ac:dyDescent="0.25">
      <c r="A18" s="54" t="s">
        <v>77</v>
      </c>
      <c r="B18" s="6">
        <v>0</v>
      </c>
      <c r="C18" s="6">
        <v>0</v>
      </c>
    </row>
    <row r="19" spans="1:11" x14ac:dyDescent="0.25">
      <c r="A19" s="54" t="s">
        <v>78</v>
      </c>
      <c r="B19" s="6">
        <v>1</v>
      </c>
      <c r="C19" s="6">
        <v>0</v>
      </c>
    </row>
    <row r="20" spans="1:11" x14ac:dyDescent="0.25">
      <c r="A20" s="54" t="s">
        <v>79</v>
      </c>
      <c r="B20" s="6">
        <v>2</v>
      </c>
      <c r="C20" s="6">
        <v>5</v>
      </c>
    </row>
    <row r="21" spans="1:11" x14ac:dyDescent="0.25">
      <c r="A21" s="58" t="s">
        <v>34</v>
      </c>
      <c r="B21" s="70">
        <f>SUM(B18:B20)</f>
        <v>3</v>
      </c>
      <c r="C21" s="70">
        <f>SUM(C18:C20)</f>
        <v>5</v>
      </c>
    </row>
    <row r="23" spans="1:11" x14ac:dyDescent="0.25">
      <c r="A23" s="19" t="s">
        <v>123</v>
      </c>
    </row>
    <row r="24" spans="1:11" x14ac:dyDescent="0.25">
      <c r="A24" s="53" t="s">
        <v>80</v>
      </c>
      <c r="B24" s="71" t="s">
        <v>75</v>
      </c>
      <c r="C24" s="71" t="s">
        <v>74</v>
      </c>
    </row>
    <row r="25" spans="1:11" x14ac:dyDescent="0.25">
      <c r="A25" s="54" t="s">
        <v>84</v>
      </c>
      <c r="B25" s="6">
        <v>61</v>
      </c>
      <c r="C25" s="6">
        <v>73</v>
      </c>
    </row>
    <row r="26" spans="1:11" x14ac:dyDescent="0.25">
      <c r="A26" s="54" t="s">
        <v>82</v>
      </c>
      <c r="B26" s="6">
        <v>348</v>
      </c>
      <c r="C26" s="6">
        <v>509</v>
      </c>
    </row>
    <row r="27" spans="1:11" x14ac:dyDescent="0.25">
      <c r="A27" s="54" t="s">
        <v>85</v>
      </c>
      <c r="B27" s="6">
        <v>63</v>
      </c>
      <c r="C27" s="6">
        <v>120</v>
      </c>
    </row>
    <row r="28" spans="1:11" x14ac:dyDescent="0.25">
      <c r="A28" s="54" t="s">
        <v>86</v>
      </c>
      <c r="B28" s="6">
        <v>28</v>
      </c>
      <c r="C28" s="6">
        <v>79</v>
      </c>
    </row>
    <row r="29" spans="1:11" x14ac:dyDescent="0.25">
      <c r="A29" s="58" t="s">
        <v>34</v>
      </c>
      <c r="B29" s="70">
        <f>SUM(B25:B28)</f>
        <v>500</v>
      </c>
      <c r="C29" s="70">
        <f>SUM(C25:C28)</f>
        <v>781</v>
      </c>
    </row>
    <row r="31" spans="1:11" x14ac:dyDescent="0.25">
      <c r="A31" s="19" t="s">
        <v>124</v>
      </c>
    </row>
    <row r="32" spans="1:11" x14ac:dyDescent="0.25">
      <c r="A32" s="72"/>
      <c r="B32" s="77" t="s">
        <v>87</v>
      </c>
      <c r="C32" s="79"/>
      <c r="D32" s="77" t="s">
        <v>82</v>
      </c>
      <c r="E32" s="79"/>
      <c r="F32" s="77" t="s">
        <v>81</v>
      </c>
      <c r="G32" s="79"/>
      <c r="H32" s="77" t="s">
        <v>88</v>
      </c>
      <c r="I32" s="79"/>
      <c r="J32" s="77" t="s">
        <v>83</v>
      </c>
      <c r="K32" s="79"/>
    </row>
    <row r="33" spans="1:11" x14ac:dyDescent="0.25">
      <c r="A33" s="58" t="s">
        <v>89</v>
      </c>
      <c r="B33" s="58" t="s">
        <v>75</v>
      </c>
      <c r="C33" s="58" t="s">
        <v>74</v>
      </c>
      <c r="D33" s="58" t="s">
        <v>75</v>
      </c>
      <c r="E33" s="58" t="s">
        <v>74</v>
      </c>
      <c r="F33" s="58" t="s">
        <v>75</v>
      </c>
      <c r="G33" s="58" t="s">
        <v>74</v>
      </c>
      <c r="H33" s="58" t="s">
        <v>75</v>
      </c>
      <c r="I33" s="58" t="s">
        <v>74</v>
      </c>
      <c r="J33" s="58" t="s">
        <v>75</v>
      </c>
      <c r="K33" s="58" t="s">
        <v>74</v>
      </c>
    </row>
    <row r="34" spans="1:11" x14ac:dyDescent="0.25">
      <c r="A34" s="54" t="s">
        <v>90</v>
      </c>
      <c r="B34" s="73">
        <v>1.9E-2</v>
      </c>
      <c r="C34" s="73">
        <v>1.2200000000000001E-2</v>
      </c>
      <c r="D34" s="73">
        <v>1.9400000000000001E-2</v>
      </c>
      <c r="E34" s="73">
        <v>1.2999999999999999E-2</v>
      </c>
      <c r="F34" s="73">
        <v>2.07E-2</v>
      </c>
      <c r="G34" s="73">
        <v>5.3E-3</v>
      </c>
      <c r="H34" s="73">
        <v>1.78E-2</v>
      </c>
      <c r="I34" s="73">
        <v>1.7100000000000001E-2</v>
      </c>
      <c r="J34" s="73">
        <v>1.5800000000000002E-2</v>
      </c>
      <c r="K34" s="73">
        <v>9.7999999999999997E-3</v>
      </c>
    </row>
    <row r="35" spans="1:11" x14ac:dyDescent="0.25">
      <c r="A35" s="54" t="s">
        <v>34</v>
      </c>
      <c r="B35" s="82">
        <v>1.47E-2</v>
      </c>
      <c r="C35" s="83"/>
      <c r="D35" s="82">
        <v>1.54E-2</v>
      </c>
      <c r="E35" s="83"/>
      <c r="F35" s="82">
        <v>1.2E-2</v>
      </c>
      <c r="G35" s="83"/>
      <c r="H35" s="82">
        <v>1.7299999999999999E-2</v>
      </c>
      <c r="I35" s="83"/>
      <c r="J35" s="82">
        <v>1.1900000000000001E-2</v>
      </c>
      <c r="K35" s="83"/>
    </row>
    <row r="37" spans="1:11" x14ac:dyDescent="0.25">
      <c r="A37" s="19" t="s">
        <v>125</v>
      </c>
    </row>
    <row r="38" spans="1:11" x14ac:dyDescent="0.25">
      <c r="A38" s="71"/>
      <c r="B38" s="71" t="s">
        <v>75</v>
      </c>
      <c r="C38" s="71" t="s">
        <v>74</v>
      </c>
    </row>
    <row r="39" spans="1:11" x14ac:dyDescent="0.25">
      <c r="A39" s="54" t="s">
        <v>91</v>
      </c>
      <c r="B39" s="6">
        <v>43</v>
      </c>
      <c r="C39" s="6">
        <v>21</v>
      </c>
    </row>
    <row r="40" spans="1:11" x14ac:dyDescent="0.25">
      <c r="A40" s="54" t="s">
        <v>92</v>
      </c>
      <c r="B40" s="6">
        <v>43</v>
      </c>
      <c r="C40" s="6">
        <v>20</v>
      </c>
    </row>
    <row r="41" spans="1:11" x14ac:dyDescent="0.25">
      <c r="A41" s="54" t="s">
        <v>93</v>
      </c>
      <c r="B41" s="6">
        <v>40</v>
      </c>
      <c r="C41" s="6">
        <v>18</v>
      </c>
    </row>
    <row r="42" spans="1:11" x14ac:dyDescent="0.25">
      <c r="A42" s="54" t="s">
        <v>94</v>
      </c>
      <c r="B42" s="25">
        <f>B40/B39</f>
        <v>1</v>
      </c>
      <c r="C42" s="25">
        <f>C40/C39</f>
        <v>0.95238095238095233</v>
      </c>
    </row>
    <row r="44" spans="1:11" x14ac:dyDescent="0.25">
      <c r="A44" s="19" t="s">
        <v>116</v>
      </c>
    </row>
    <row r="45" spans="1:11" x14ac:dyDescent="0.25">
      <c r="A45" s="69"/>
      <c r="B45" s="74">
        <v>2013</v>
      </c>
      <c r="C45" s="74">
        <v>2014</v>
      </c>
    </row>
    <row r="46" spans="1:11" x14ac:dyDescent="0.25">
      <c r="A46" s="54" t="s">
        <v>37</v>
      </c>
      <c r="B46" s="21">
        <v>6.6000000000000003E-2</v>
      </c>
      <c r="C46" s="21">
        <v>9.2999999999999999E-2</v>
      </c>
    </row>
    <row r="47" spans="1:11" x14ac:dyDescent="0.25">
      <c r="A47" s="54" t="s">
        <v>36</v>
      </c>
      <c r="B47" s="21">
        <v>6.6000000000000003E-2</v>
      </c>
      <c r="C47" s="21">
        <v>0.104</v>
      </c>
    </row>
    <row r="48" spans="1:11" x14ac:dyDescent="0.25">
      <c r="A48" s="54" t="s">
        <v>76</v>
      </c>
      <c r="B48" s="21">
        <v>0.11899999999999999</v>
      </c>
      <c r="C48" s="21">
        <v>2.1999999999999999E-2</v>
      </c>
    </row>
    <row r="49" spans="1:4" x14ac:dyDescent="0.25">
      <c r="A49" s="54" t="s">
        <v>87</v>
      </c>
      <c r="B49" s="21">
        <v>7.5999999999999998E-2</v>
      </c>
      <c r="C49" s="21">
        <v>8.5000000000000006E-2</v>
      </c>
    </row>
    <row r="51" spans="1:4" x14ac:dyDescent="0.25">
      <c r="A51" s="19" t="s">
        <v>126</v>
      </c>
    </row>
    <row r="52" spans="1:4" x14ac:dyDescent="0.25">
      <c r="A52" s="54" t="s">
        <v>95</v>
      </c>
      <c r="B52" s="25">
        <v>0.08</v>
      </c>
    </row>
    <row r="53" spans="1:4" x14ac:dyDescent="0.25">
      <c r="A53" s="54" t="s">
        <v>96</v>
      </c>
      <c r="B53" s="25">
        <v>0.92</v>
      </c>
    </row>
    <row r="55" spans="1:4" x14ac:dyDescent="0.25">
      <c r="A55" s="19" t="s">
        <v>117</v>
      </c>
    </row>
    <row r="56" spans="1:4" x14ac:dyDescent="0.25">
      <c r="A56" s="71"/>
      <c r="B56" s="71" t="s">
        <v>75</v>
      </c>
      <c r="C56" s="71" t="s">
        <v>74</v>
      </c>
    </row>
    <row r="57" spans="1:4" x14ac:dyDescent="0.25">
      <c r="A57" s="54" t="s">
        <v>97</v>
      </c>
      <c r="B57" s="25">
        <v>0.39</v>
      </c>
      <c r="C57" s="25">
        <v>0.91</v>
      </c>
    </row>
    <row r="58" spans="1:4" x14ac:dyDescent="0.25">
      <c r="A58" s="54" t="s">
        <v>98</v>
      </c>
      <c r="B58" s="25">
        <v>0.33</v>
      </c>
      <c r="C58" s="25">
        <v>0.67</v>
      </c>
    </row>
    <row r="59" spans="1:4" x14ac:dyDescent="0.25">
      <c r="A59" s="54" t="s">
        <v>99</v>
      </c>
      <c r="B59" s="25">
        <v>0.34</v>
      </c>
      <c r="C59" s="25">
        <v>0.66</v>
      </c>
    </row>
    <row r="61" spans="1:4" x14ac:dyDescent="0.25">
      <c r="A61" s="19" t="s">
        <v>100</v>
      </c>
    </row>
    <row r="62" spans="1:4" ht="45" x14ac:dyDescent="0.25">
      <c r="A62" s="71" t="s">
        <v>101</v>
      </c>
      <c r="B62" s="71" t="s">
        <v>75</v>
      </c>
      <c r="C62" s="71" t="s">
        <v>102</v>
      </c>
      <c r="D62" s="75" t="s">
        <v>118</v>
      </c>
    </row>
    <row r="63" spans="1:4" x14ac:dyDescent="0.25">
      <c r="A63" s="54" t="s">
        <v>103</v>
      </c>
      <c r="B63" s="25">
        <v>0.21</v>
      </c>
      <c r="C63" s="25">
        <v>0.79</v>
      </c>
      <c r="D63" s="28">
        <v>0.83689999999999998</v>
      </c>
    </row>
    <row r="64" spans="1:4" x14ac:dyDescent="0.25">
      <c r="A64" s="54" t="s">
        <v>104</v>
      </c>
      <c r="B64" s="25">
        <v>0.6</v>
      </c>
      <c r="C64" s="25">
        <v>0.4</v>
      </c>
      <c r="D64" s="28">
        <v>0.8589</v>
      </c>
    </row>
    <row r="65" spans="1:4" x14ac:dyDescent="0.25">
      <c r="A65" s="54" t="s">
        <v>105</v>
      </c>
      <c r="B65" s="25">
        <v>0.44</v>
      </c>
      <c r="C65" s="25">
        <v>0.56000000000000005</v>
      </c>
      <c r="D65" s="28">
        <v>0.7792</v>
      </c>
    </row>
    <row r="66" spans="1:4" x14ac:dyDescent="0.25">
      <c r="A66" s="54" t="s">
        <v>106</v>
      </c>
      <c r="B66" s="25">
        <v>0.35</v>
      </c>
      <c r="C66" s="25">
        <v>0.65</v>
      </c>
      <c r="D66" s="28">
        <v>0.87390000000000001</v>
      </c>
    </row>
    <row r="67" spans="1:4" x14ac:dyDescent="0.25">
      <c r="A67" s="54" t="s">
        <v>107</v>
      </c>
      <c r="B67" s="25">
        <v>0.26</v>
      </c>
      <c r="C67" s="25">
        <v>0.74</v>
      </c>
      <c r="D67" s="28">
        <v>0.84130000000000005</v>
      </c>
    </row>
    <row r="68" spans="1:4" x14ac:dyDescent="0.25">
      <c r="A68" s="54" t="s">
        <v>108</v>
      </c>
      <c r="B68" s="25">
        <v>0.25</v>
      </c>
      <c r="C68" s="25">
        <v>0.75</v>
      </c>
      <c r="D68" s="28">
        <v>0.91200000000000003</v>
      </c>
    </row>
    <row r="69" spans="1:4" x14ac:dyDescent="0.25">
      <c r="A69" s="54" t="s">
        <v>109</v>
      </c>
      <c r="B69" s="25">
        <v>0.17</v>
      </c>
      <c r="C69" s="25">
        <v>0.83</v>
      </c>
      <c r="D69" s="28">
        <v>0.91149999999999998</v>
      </c>
    </row>
    <row r="70" spans="1:4" x14ac:dyDescent="0.25">
      <c r="A70" s="54" t="s">
        <v>119</v>
      </c>
      <c r="B70" s="25">
        <v>0.38</v>
      </c>
      <c r="C70" s="25">
        <v>0.63</v>
      </c>
      <c r="D70" s="28">
        <v>1.1482000000000001</v>
      </c>
    </row>
  </sheetData>
  <mergeCells count="10">
    <mergeCell ref="B32:C32"/>
    <mergeCell ref="D32:E32"/>
    <mergeCell ref="F32:G32"/>
    <mergeCell ref="H32:I32"/>
    <mergeCell ref="J32:K32"/>
    <mergeCell ref="J35:K35"/>
    <mergeCell ref="H35:I35"/>
    <mergeCell ref="F35:G35"/>
    <mergeCell ref="D35:E35"/>
    <mergeCell ref="B35:C35"/>
  </mergeCells>
  <pageMargins left="0.70866141732283472" right="0.70866141732283472" top="0.74803149606299213" bottom="0.74803149606299213" header="0.31496062992125984" footer="0.31496062992125984"/>
  <pageSetup paperSize="9" scale="9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0" sqref="B10"/>
    </sheetView>
  </sheetViews>
  <sheetFormatPr defaultRowHeight="15" x14ac:dyDescent="0.25"/>
  <cols>
    <col min="1" max="1" width="31.7109375" bestFit="1" customWidth="1"/>
    <col min="2" max="3" width="8.5703125" bestFit="1" customWidth="1"/>
  </cols>
  <sheetData>
    <row r="1" spans="1:3" x14ac:dyDescent="0.25">
      <c r="A1" s="19" t="s">
        <v>132</v>
      </c>
    </row>
    <row r="2" spans="1:3" x14ac:dyDescent="0.25">
      <c r="A2" s="53" t="s">
        <v>127</v>
      </c>
      <c r="B2" s="49" t="s">
        <v>38</v>
      </c>
      <c r="C2" s="49" t="s">
        <v>39</v>
      </c>
    </row>
    <row r="3" spans="1:3" x14ac:dyDescent="0.25">
      <c r="A3" s="54" t="s">
        <v>128</v>
      </c>
      <c r="B3" s="84">
        <v>1.218</v>
      </c>
      <c r="C3" s="84">
        <v>1.254</v>
      </c>
    </row>
    <row r="4" spans="1:3" x14ac:dyDescent="0.25">
      <c r="A4" s="54" t="s">
        <v>129</v>
      </c>
      <c r="B4" s="5">
        <v>2783</v>
      </c>
      <c r="C4" s="5">
        <v>4761</v>
      </c>
    </row>
    <row r="5" spans="1:3" x14ac:dyDescent="0.25">
      <c r="A5" s="54" t="s">
        <v>130</v>
      </c>
      <c r="B5" s="85">
        <v>122387</v>
      </c>
      <c r="C5" s="85">
        <v>239535</v>
      </c>
    </row>
    <row r="6" spans="1:3" x14ac:dyDescent="0.25">
      <c r="A6" s="54" t="s">
        <v>131</v>
      </c>
      <c r="B6" s="85">
        <v>762627</v>
      </c>
      <c r="C6" s="85">
        <v>814535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A073DD03FF849B28E76ECA2EE92C6" ma:contentTypeVersion="0" ma:contentTypeDescription="Create a new document." ma:contentTypeScope="" ma:versionID="dc3af2a2569c8bb11a5022792a63fd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30F02-6C4D-4FC0-9B38-5E024E931715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8B80C0-42FC-45EA-BB62-99E9927EB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903DA0-8F09-486A-8EDD-A5980375C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Energy &amp; GHG</vt:lpstr>
      <vt:lpstr>Water</vt:lpstr>
      <vt:lpstr>Waste</vt:lpstr>
      <vt:lpstr>Biodiversity</vt:lpstr>
      <vt:lpstr>Workforce</vt:lpstr>
      <vt:lpstr>Community Investment</vt:lpstr>
      <vt:lpstr>'Energy &amp; GHG'!Print_Area</vt:lpstr>
      <vt:lpstr>Waste!Print_Area</vt:lpstr>
      <vt:lpstr>Water!Print_Area</vt:lpstr>
      <vt:lpstr>Workforce!Print_Area</vt:lpstr>
    </vt:vector>
  </TitlesOfParts>
  <Company>Mirvac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Hicks</dc:creator>
  <cp:lastModifiedBy>Molly Hicks</cp:lastModifiedBy>
  <cp:lastPrinted>2014-10-21T00:49:27Z</cp:lastPrinted>
  <dcterms:created xsi:type="dcterms:W3CDTF">2014-08-06T23:39:21Z</dcterms:created>
  <dcterms:modified xsi:type="dcterms:W3CDTF">2014-10-21T06:30:32Z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0x01010069CA073DD03FF849B28E76ECA2EE92C6</vt:lpwstr>
  </property>
</Properties>
</file>